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_shimizu2/Downloads/"/>
    </mc:Choice>
  </mc:AlternateContent>
  <xr:revisionPtr revIDLastSave="0" documentId="8_{6E1257DA-E983-4649-ACDB-8D17DE357EB6}" xr6:coauthVersionLast="43" xr6:coauthVersionMax="43" xr10:uidLastSave="{00000000-0000-0000-0000-000000000000}"/>
  <bookViews>
    <workbookView xWindow="4560" yWindow="580" windowWidth="28800" windowHeight="16520" activeTab="1" xr2:uid="{00000000-000D-0000-FFFF-FFFF00000000}"/>
  </bookViews>
  <sheets>
    <sheet name="サンプル例" sheetId="1" r:id="rId1"/>
    <sheet name="シミュレーション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13" i="2"/>
  <c r="G5" i="2"/>
  <c r="K16" i="2" s="1"/>
  <c r="C5" i="2"/>
  <c r="G16" i="1"/>
  <c r="G17" i="1" s="1"/>
  <c r="G18" i="1" s="1"/>
  <c r="G13" i="1" s="1"/>
  <c r="G10" i="1"/>
  <c r="K9" i="1"/>
  <c r="G7" i="1"/>
  <c r="G2" i="1"/>
  <c r="C2" i="1"/>
  <c r="K13" i="1" l="1"/>
  <c r="K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9" authorId="0" shapeId="0" xr:uid="{00000000-0006-0000-0000-000001000000}">
      <text>
        <r>
          <rPr>
            <sz val="10"/>
            <color rgb="FF000000"/>
            <rFont val="Arial"/>
          </rPr>
          <t>年間家賃収入 ÷ 物件購入価格（不動産への投資金額）× 100</t>
        </r>
      </text>
    </comment>
    <comment ref="J10" authorId="0" shapeId="0" xr:uid="{00000000-0006-0000-0000-000002000000}">
      <text>
        <r>
          <rPr>
            <sz val="10"/>
            <color rgb="FF000000"/>
            <rFont val="Arial"/>
          </rPr>
          <t>（年間家賃収入−運用の諸経費）÷（物件購入価格＋購入時の諸経費）×100）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2" authorId="0" shapeId="0" xr:uid="{00000000-0006-0000-0100-000001000000}">
      <text>
        <r>
          <rPr>
            <sz val="10"/>
            <color rgb="FF000000"/>
            <rFont val="Arial"/>
            <family val="2"/>
          </rPr>
          <t>年間家賃収入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÷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物件購入価格（不動産への投資金額）×</t>
        </r>
        <r>
          <rPr>
            <sz val="10"/>
            <color rgb="FF000000"/>
            <rFont val="Arial"/>
            <family val="2"/>
          </rPr>
          <t xml:space="preserve"> 100</t>
        </r>
      </text>
    </comment>
    <comment ref="J13" authorId="0" shapeId="0" xr:uid="{00000000-0006-0000-0100-000002000000}">
      <text>
        <r>
          <rPr>
            <sz val="10"/>
            <color rgb="FF000000"/>
            <rFont val="Arial"/>
            <family val="2"/>
          </rPr>
          <t>（年間家賃収入</t>
        </r>
        <r>
          <rPr>
            <sz val="10"/>
            <color rgb="FF000000"/>
            <rFont val="Arial"/>
            <family val="2"/>
          </rPr>
          <t>−</t>
        </r>
        <r>
          <rPr>
            <sz val="10"/>
            <color rgb="FF000000"/>
            <rFont val="Arial"/>
            <family val="2"/>
          </rPr>
          <t>運用の諸経費）÷（物件購入価格＋購入時の諸経費）×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）</t>
        </r>
      </text>
    </comment>
    <comment ref="F19" authorId="0" shapeId="0" xr:uid="{00000000-0006-0000-0100-000003000000}">
      <text>
        <r>
          <rPr>
            <sz val="10"/>
            <color rgb="FF000000"/>
            <rFont val="Arial"/>
            <family val="2"/>
          </rPr>
          <t>別紙の</t>
        </r>
        <r>
          <rPr>
            <sz val="10"/>
            <color rgb="FF000000"/>
            <rFont val="Arial"/>
            <family val="2"/>
          </rPr>
          <t>RENOSY</t>
        </r>
        <r>
          <rPr>
            <sz val="10"/>
            <color rgb="FF000000"/>
            <rFont val="Arial"/>
            <family val="2"/>
          </rPr>
          <t>の返済シミュレーションで算出した数字を入力してください</t>
        </r>
      </text>
    </comment>
    <comment ref="F20" authorId="0" shapeId="0" xr:uid="{00000000-0006-0000-0100-000004000000}">
      <text>
        <r>
          <rPr>
            <sz val="10"/>
            <color rgb="FF000000"/>
            <rFont val="Arial"/>
            <family val="2"/>
          </rPr>
          <t>別紙の</t>
        </r>
        <r>
          <rPr>
            <sz val="10"/>
            <color rgb="FF000000"/>
            <rFont val="Arial"/>
            <family val="2"/>
          </rPr>
          <t>RENOSY</t>
        </r>
        <r>
          <rPr>
            <sz val="10"/>
            <color rgb="FF000000"/>
            <rFont val="Arial"/>
            <family val="2"/>
          </rPr>
          <t>の返済シミュレーションで算出した数字を入力してください</t>
        </r>
      </text>
    </comment>
  </commentList>
</comments>
</file>

<file path=xl/sharedStrings.xml><?xml version="1.0" encoding="utf-8"?>
<sst xmlns="http://schemas.openxmlformats.org/spreadsheetml/2006/main" count="163" uniqueCount="51">
  <si>
    <t>ピンクの色がついているセルに、金額を記入してください。</t>
  </si>
  <si>
    <t>初期費用（物件購入金額＋経費）</t>
  </si>
  <si>
    <t>円</t>
  </si>
  <si>
    <t>年間の収支（想定賃料−コスト）</t>
  </si>
  <si>
    <t>融資条件</t>
  </si>
  <si>
    <t>物件価格</t>
  </si>
  <si>
    <t>想定賃料（年間）</t>
  </si>
  <si>
    <t>自己資金</t>
  </si>
  <si>
    <t>不動産仲介手数料</t>
  </si>
  <si>
    <t>更新料</t>
  </si>
  <si>
    <t>借入金額</t>
  </si>
  <si>
    <t>不動産投資ローン事務取扱手数料</t>
  </si>
  <si>
    <t>建物管理費（年間）</t>
  </si>
  <si>
    <t>借入期間</t>
  </si>
  <si>
    <t>年</t>
  </si>
  <si>
    <t>振込手数料</t>
  </si>
  <si>
    <t>修繕積立費（年間）</t>
  </si>
  <si>
    <t>修繕積立金（年間）</t>
  </si>
  <si>
    <t>金利（元利均等返済）</t>
  </si>
  <si>
    <t>%</t>
  </si>
  <si>
    <t>不動産投資ローン保証料</t>
  </si>
  <si>
    <t>管理手数料（年間）</t>
  </si>
  <si>
    <t>火災保険料</t>
  </si>
  <si>
    <t>その他費用（年間）</t>
  </si>
  <si>
    <t>利回り</t>
  </si>
  <si>
    <t>印紙代</t>
  </si>
  <si>
    <t>表面利回り</t>
  </si>
  <si>
    <t>登録免許税</t>
  </si>
  <si>
    <t>その他のコスト</t>
  </si>
  <si>
    <t>税金</t>
  </si>
  <si>
    <t>実質利回り</t>
  </si>
  <si>
    <t>登記費用（登録免許税、司法書士報酬）</t>
  </si>
  <si>
    <t>固定資産税・都市計画税（年間）</t>
  </si>
  <si>
    <t>固都税清算金概算</t>
  </si>
  <si>
    <t>利益</t>
  </si>
  <si>
    <t>入居可能日数</t>
  </si>
  <si>
    <t>日</t>
  </si>
  <si>
    <t>空室想定日数</t>
  </si>
  <si>
    <t>管理費日割</t>
  </si>
  <si>
    <t>実質入居日数</t>
  </si>
  <si>
    <t>想定年間手取り額</t>
  </si>
  <si>
    <t>修繕積立金日割り</t>
  </si>
  <si>
    <t>想定入居率</t>
  </si>
  <si>
    <t>融資金振込手数料</t>
  </si>
  <si>
    <t>不動産取得税</t>
  </si>
  <si>
    <t>年間空室コスト</t>
  </si>
  <si>
    <t>年間ローン返済額（元金）</t>
  </si>
  <si>
    <t>年間ローン返済額（金利）</t>
  </si>
  <si>
    <t/>
  </si>
  <si>
    <t>年間ローン返済額（元金）</t>
    <phoneticPr fontId="6"/>
  </si>
  <si>
    <t>RENOSYの不動産投資利回りシミュレーション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</si>
</sst>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1"/>
      <color rgb="FF000000"/>
      <name val="メイリオ"/>
      <family val="2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6"/>
      <name val="Tsukushi A Round Gothic Bold"/>
      <family val="3"/>
      <charset val="128"/>
    </font>
    <font>
      <b/>
      <sz val="16"/>
      <color rgb="FF000000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1" xfId="0" applyFont="1" applyBorder="1" applyAlignment="1"/>
    <xf numFmtId="3" fontId="2" fillId="0" borderId="1" xfId="0" applyNumberFormat="1" applyFont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" fontId="4" fillId="0" borderId="1" xfId="0" applyNumberFormat="1" applyFont="1" applyBorder="1"/>
    <xf numFmtId="4" fontId="4" fillId="0" borderId="1" xfId="0" applyNumberFormat="1" applyFont="1" applyBorder="1" applyAlignment="1"/>
    <xf numFmtId="0" fontId="2" fillId="2" borderId="1" xfId="0" applyFont="1" applyFill="1" applyBorder="1"/>
    <xf numFmtId="3" fontId="2" fillId="0" borderId="1" xfId="0" applyNumberFormat="1" applyFont="1" applyBorder="1"/>
    <xf numFmtId="4" fontId="2" fillId="0" borderId="1" xfId="0" applyNumberFormat="1" applyFont="1" applyBorder="1" applyAlignment="1"/>
    <xf numFmtId="0" fontId="2" fillId="0" borderId="1" xfId="0" applyFont="1" applyBorder="1"/>
    <xf numFmtId="3" fontId="2" fillId="0" borderId="0" xfId="0" applyNumberFormat="1" applyFont="1" applyAlignment="1"/>
    <xf numFmtId="0" fontId="7" fillId="0" borderId="0" xfId="0" applyFont="1" applyAlignment="1">
      <alignment vertical="center"/>
    </xf>
  </cellXfs>
  <cellStyles count="1">
    <cellStyle name="標準" xfId="0" builtinId="0"/>
  </cellStyles>
  <dxfs count="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L20"/>
  <sheetViews>
    <sheetView workbookViewId="0"/>
  </sheetViews>
  <sheetFormatPr baseColWidth="10" defaultColWidth="14.5" defaultRowHeight="15.75" customHeight="1"/>
  <cols>
    <col min="1" max="1" width="2.33203125" customWidth="1"/>
    <col min="2" max="2" width="34.6640625" customWidth="1"/>
    <col min="3" max="3" width="15" customWidth="1"/>
    <col min="4" max="4" width="4.83203125" customWidth="1"/>
    <col min="5" max="5" width="2.5" customWidth="1"/>
    <col min="6" max="6" width="34.6640625" customWidth="1"/>
    <col min="7" max="7" width="15" customWidth="1"/>
    <col min="8" max="8" width="4.83203125" customWidth="1"/>
    <col min="9" max="9" width="2.6640625" customWidth="1"/>
    <col min="10" max="10" width="34.6640625" customWidth="1"/>
    <col min="11" max="11" width="15" customWidth="1"/>
    <col min="12" max="12" width="4.83203125" customWidth="1"/>
    <col min="13" max="13" width="6" customWidth="1"/>
  </cols>
  <sheetData>
    <row r="2" spans="1:12" ht="15.75" customHeight="1">
      <c r="A2" s="2"/>
      <c r="B2" s="3" t="s">
        <v>1</v>
      </c>
      <c r="C2" s="4">
        <f>SUM(C3)+SUM(C4:C16)</f>
        <v>23602756</v>
      </c>
      <c r="D2" s="5" t="s">
        <v>2</v>
      </c>
      <c r="F2" s="6" t="s">
        <v>3</v>
      </c>
      <c r="G2" s="4">
        <f>SUM(G3:G4)-SUM(G5:G8)</f>
        <v>925155</v>
      </c>
      <c r="H2" s="5" t="s">
        <v>2</v>
      </c>
      <c r="J2" s="6" t="s">
        <v>4</v>
      </c>
      <c r="K2" s="7"/>
      <c r="L2" s="8"/>
    </row>
    <row r="3" spans="1:12" ht="15.75" customHeight="1">
      <c r="A3" s="2"/>
      <c r="B3" s="9" t="s">
        <v>5</v>
      </c>
      <c r="C3" s="10">
        <v>23000000</v>
      </c>
      <c r="D3" s="9" t="s">
        <v>2</v>
      </c>
      <c r="F3" s="9" t="s">
        <v>6</v>
      </c>
      <c r="G3" s="10">
        <v>1052510</v>
      </c>
      <c r="H3" s="9" t="s">
        <v>2</v>
      </c>
      <c r="J3" s="9" t="s">
        <v>7</v>
      </c>
      <c r="K3" s="10">
        <v>3000000</v>
      </c>
      <c r="L3" s="9" t="s">
        <v>2</v>
      </c>
    </row>
    <row r="4" spans="1:12" ht="15.75" customHeight="1">
      <c r="A4" s="2"/>
      <c r="B4" s="9" t="s">
        <v>8</v>
      </c>
      <c r="C4" s="10">
        <v>0</v>
      </c>
      <c r="D4" s="9" t="s">
        <v>2</v>
      </c>
      <c r="F4" s="9" t="s">
        <v>9</v>
      </c>
      <c r="G4" s="10">
        <v>0</v>
      </c>
      <c r="H4" s="9" t="s">
        <v>2</v>
      </c>
      <c r="J4" s="9" t="s">
        <v>10</v>
      </c>
      <c r="K4" s="10">
        <v>18000000</v>
      </c>
      <c r="L4" s="9" t="s">
        <v>2</v>
      </c>
    </row>
    <row r="5" spans="1:12" ht="15.75" customHeight="1">
      <c r="A5" s="2"/>
      <c r="B5" s="9" t="s">
        <v>11</v>
      </c>
      <c r="C5" s="10">
        <v>108000</v>
      </c>
      <c r="D5" s="9" t="s">
        <v>2</v>
      </c>
      <c r="F5" s="9" t="s">
        <v>12</v>
      </c>
      <c r="G5" s="10">
        <v>97595</v>
      </c>
      <c r="H5" s="9" t="s">
        <v>2</v>
      </c>
      <c r="J5" s="9" t="s">
        <v>13</v>
      </c>
      <c r="K5" s="9">
        <v>35</v>
      </c>
      <c r="L5" s="9" t="s">
        <v>14</v>
      </c>
    </row>
    <row r="6" spans="1:12" ht="15.75" customHeight="1">
      <c r="A6" s="2"/>
      <c r="B6" s="9" t="s">
        <v>15</v>
      </c>
      <c r="C6" s="10">
        <v>648</v>
      </c>
      <c r="D6" s="9" t="s">
        <v>2</v>
      </c>
      <c r="F6" s="9" t="s">
        <v>16</v>
      </c>
      <c r="G6" s="10">
        <v>16800</v>
      </c>
      <c r="H6" s="9" t="s">
        <v>2</v>
      </c>
      <c r="J6" s="9" t="s">
        <v>18</v>
      </c>
      <c r="K6" s="9">
        <v>1.5</v>
      </c>
      <c r="L6" s="9" t="s">
        <v>19</v>
      </c>
    </row>
    <row r="7" spans="1:12" ht="15.75" customHeight="1">
      <c r="A7" s="2"/>
      <c r="B7" s="9" t="s">
        <v>20</v>
      </c>
      <c r="C7" s="10">
        <v>0</v>
      </c>
      <c r="D7" s="9" t="s">
        <v>2</v>
      </c>
      <c r="F7" s="9" t="s">
        <v>21</v>
      </c>
      <c r="G7" s="10">
        <f>1080*12</f>
        <v>12960</v>
      </c>
      <c r="H7" s="9" t="s">
        <v>2</v>
      </c>
    </row>
    <row r="8" spans="1:12" ht="15.75" customHeight="1">
      <c r="A8" s="2"/>
      <c r="B8" s="9" t="s">
        <v>22</v>
      </c>
      <c r="C8" s="10">
        <v>25290</v>
      </c>
      <c r="D8" s="9" t="s">
        <v>2</v>
      </c>
      <c r="F8" s="9" t="s">
        <v>23</v>
      </c>
      <c r="G8" s="10">
        <v>0</v>
      </c>
      <c r="H8" s="9" t="s">
        <v>2</v>
      </c>
      <c r="J8" s="6" t="s">
        <v>24</v>
      </c>
      <c r="K8" s="11"/>
      <c r="L8" s="12"/>
    </row>
    <row r="9" spans="1:12" ht="15.75" customHeight="1">
      <c r="A9" s="2"/>
      <c r="B9" s="9" t="s">
        <v>25</v>
      </c>
      <c r="C9" s="10">
        <v>30000</v>
      </c>
      <c r="D9" s="9" t="s">
        <v>2</v>
      </c>
      <c r="J9" s="9" t="s">
        <v>26</v>
      </c>
      <c r="K9" s="13">
        <f>G3/C3*100</f>
        <v>4.5761304347826091</v>
      </c>
      <c r="L9" s="9" t="s">
        <v>19</v>
      </c>
    </row>
    <row r="10" spans="1:12" ht="15.75" customHeight="1">
      <c r="B10" s="9" t="s">
        <v>27</v>
      </c>
      <c r="C10" s="10">
        <v>0</v>
      </c>
      <c r="D10" s="9" t="s">
        <v>2</v>
      </c>
      <c r="F10" s="6" t="s">
        <v>29</v>
      </c>
      <c r="G10" s="4">
        <f>SUM(G11)</f>
        <v>48000</v>
      </c>
      <c r="H10" s="5" t="s">
        <v>2</v>
      </c>
      <c r="J10" s="9" t="s">
        <v>30</v>
      </c>
      <c r="K10" s="13">
        <f>G2/C2*100</f>
        <v>3.9196905649492795</v>
      </c>
      <c r="L10" s="9" t="s">
        <v>19</v>
      </c>
    </row>
    <row r="11" spans="1:12" ht="15.75" customHeight="1">
      <c r="B11" s="9" t="s">
        <v>31</v>
      </c>
      <c r="C11" s="10">
        <v>302755</v>
      </c>
      <c r="D11" s="9" t="s">
        <v>2</v>
      </c>
      <c r="F11" s="9" t="s">
        <v>32</v>
      </c>
      <c r="G11" s="10">
        <v>48000</v>
      </c>
      <c r="H11" s="9" t="s">
        <v>2</v>
      </c>
    </row>
    <row r="12" spans="1:12" ht="15.75" customHeight="1">
      <c r="B12" s="9" t="s">
        <v>33</v>
      </c>
      <c r="C12" s="10">
        <v>4182</v>
      </c>
      <c r="D12" s="9" t="s">
        <v>2</v>
      </c>
      <c r="J12" s="3" t="s">
        <v>34</v>
      </c>
      <c r="K12" s="15"/>
      <c r="L12" s="15"/>
    </row>
    <row r="13" spans="1:12" ht="15.75" customHeight="1">
      <c r="B13" s="9" t="s">
        <v>38</v>
      </c>
      <c r="C13" s="10">
        <v>0</v>
      </c>
      <c r="D13" s="9" t="s">
        <v>2</v>
      </c>
      <c r="F13" s="3" t="s">
        <v>28</v>
      </c>
      <c r="G13" s="4">
        <f>G18+G19+G20</f>
        <v>737132.6712328766</v>
      </c>
      <c r="H13" s="5" t="s">
        <v>2</v>
      </c>
      <c r="J13" s="9" t="s">
        <v>40</v>
      </c>
      <c r="K13" s="16">
        <f>G2-G13</f>
        <v>188022.3287671234</v>
      </c>
      <c r="L13" s="9" t="s">
        <v>2</v>
      </c>
    </row>
    <row r="14" spans="1:12" ht="15.75" customHeight="1">
      <c r="B14" s="9" t="s">
        <v>41</v>
      </c>
      <c r="C14" s="10">
        <v>19317</v>
      </c>
      <c r="D14" s="9" t="s">
        <v>2</v>
      </c>
      <c r="F14" s="9" t="s">
        <v>35</v>
      </c>
      <c r="G14" s="9">
        <v>365</v>
      </c>
      <c r="H14" s="9" t="s">
        <v>36</v>
      </c>
    </row>
    <row r="15" spans="1:12" ht="15.75" customHeight="1">
      <c r="B15" s="9" t="s">
        <v>43</v>
      </c>
      <c r="C15" s="10">
        <v>864</v>
      </c>
      <c r="D15" s="9" t="s">
        <v>2</v>
      </c>
      <c r="F15" s="9" t="s">
        <v>37</v>
      </c>
      <c r="G15" s="9">
        <v>30</v>
      </c>
      <c r="H15" s="9" t="s">
        <v>36</v>
      </c>
    </row>
    <row r="16" spans="1:12" ht="15.75" customHeight="1">
      <c r="B16" s="9" t="s">
        <v>44</v>
      </c>
      <c r="C16" s="10">
        <v>111700</v>
      </c>
      <c r="D16" s="9" t="s">
        <v>2</v>
      </c>
      <c r="F16" s="9" t="s">
        <v>39</v>
      </c>
      <c r="G16" s="18">
        <f>G14-G15</f>
        <v>335</v>
      </c>
      <c r="H16" s="9" t="s">
        <v>36</v>
      </c>
    </row>
    <row r="17" spans="2:8" ht="15.75" customHeight="1">
      <c r="F17" s="9" t="s">
        <v>42</v>
      </c>
      <c r="G17" s="17">
        <f>G16/G14*100</f>
        <v>91.780821917808225</v>
      </c>
      <c r="H17" s="9" t="s">
        <v>19</v>
      </c>
    </row>
    <row r="18" spans="2:8" ht="15.75" customHeight="1">
      <c r="F18" s="9" t="s">
        <v>45</v>
      </c>
      <c r="G18" s="16">
        <f>(G3)*((100-G17)%)</f>
        <v>86507.671232876644</v>
      </c>
      <c r="H18" s="9" t="s">
        <v>2</v>
      </c>
    </row>
    <row r="19" spans="2:8" ht="15.75" customHeight="1">
      <c r="B19" s="2"/>
      <c r="C19" s="19"/>
      <c r="D19" s="2"/>
      <c r="F19" s="9" t="s">
        <v>46</v>
      </c>
      <c r="G19" s="10">
        <v>428571</v>
      </c>
      <c r="H19" s="9" t="s">
        <v>2</v>
      </c>
    </row>
    <row r="20" spans="2:8" ht="15.75" customHeight="1">
      <c r="F20" s="9" t="s">
        <v>47</v>
      </c>
      <c r="G20" s="10">
        <v>222054</v>
      </c>
      <c r="H20" s="9" t="s">
        <v>2</v>
      </c>
    </row>
  </sheetData>
  <phoneticPr fontId="6"/>
  <conditionalFormatting sqref="K3:K6">
    <cfRule type="containsBlanks" dxfId="5" priority="1">
      <formula>LEN(TRIM(K3))=0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0"/>
  <sheetViews>
    <sheetView tabSelected="1" workbookViewId="0">
      <selection activeCell="B28" sqref="B28"/>
    </sheetView>
  </sheetViews>
  <sheetFormatPr baseColWidth="10" defaultColWidth="14.5" defaultRowHeight="15.75" customHeight="1"/>
  <cols>
    <col min="1" max="1" width="2.33203125" customWidth="1"/>
    <col min="2" max="2" width="34.6640625" customWidth="1"/>
    <col min="3" max="3" width="15" customWidth="1"/>
    <col min="4" max="4" width="4.83203125" customWidth="1"/>
    <col min="5" max="5" width="2.5" customWidth="1"/>
    <col min="6" max="6" width="34.6640625" customWidth="1"/>
    <col min="7" max="7" width="15" customWidth="1"/>
    <col min="8" max="8" width="4.83203125" customWidth="1"/>
    <col min="9" max="9" width="2.6640625" customWidth="1"/>
    <col min="10" max="10" width="34.6640625" customWidth="1"/>
    <col min="11" max="11" width="15" customWidth="1"/>
    <col min="12" max="12" width="4.83203125" customWidth="1"/>
    <col min="13" max="13" width="6" customWidth="1"/>
  </cols>
  <sheetData>
    <row r="1" spans="1:12" ht="23" customHeight="1">
      <c r="B1" s="20" t="s">
        <v>50</v>
      </c>
    </row>
    <row r="3" spans="1:12" ht="23" customHeight="1">
      <c r="B3" s="1" t="s">
        <v>0</v>
      </c>
    </row>
    <row r="5" spans="1:12" ht="15.75" customHeight="1">
      <c r="A5" s="2"/>
      <c r="B5" s="3" t="s">
        <v>1</v>
      </c>
      <c r="C5" s="4">
        <f>SUM(C6)+SUM(C7:C19)</f>
        <v>0</v>
      </c>
      <c r="D5" s="5" t="s">
        <v>2</v>
      </c>
      <c r="F5" s="6" t="s">
        <v>3</v>
      </c>
      <c r="G5" s="4">
        <f>SUM(G6:G7)-SUM(G8:G11)</f>
        <v>0</v>
      </c>
      <c r="H5" s="5" t="s">
        <v>2</v>
      </c>
      <c r="J5" s="6" t="s">
        <v>4</v>
      </c>
      <c r="K5" s="7"/>
      <c r="L5" s="8"/>
    </row>
    <row r="6" spans="1:12" ht="15.75" customHeight="1">
      <c r="A6" s="2"/>
      <c r="B6" s="9" t="s">
        <v>5</v>
      </c>
      <c r="C6" s="10"/>
      <c r="D6" s="9" t="s">
        <v>2</v>
      </c>
      <c r="F6" s="9" t="s">
        <v>6</v>
      </c>
      <c r="G6" s="10"/>
      <c r="H6" s="9" t="s">
        <v>2</v>
      </c>
      <c r="J6" s="9" t="s">
        <v>7</v>
      </c>
      <c r="K6" s="10"/>
      <c r="L6" s="9" t="s">
        <v>2</v>
      </c>
    </row>
    <row r="7" spans="1:12" ht="15.75" customHeight="1">
      <c r="A7" s="2"/>
      <c r="B7" s="9" t="s">
        <v>8</v>
      </c>
      <c r="C7" s="10"/>
      <c r="D7" s="9" t="s">
        <v>2</v>
      </c>
      <c r="F7" s="9" t="s">
        <v>9</v>
      </c>
      <c r="G7" s="10"/>
      <c r="H7" s="9" t="s">
        <v>2</v>
      </c>
      <c r="J7" s="9" t="s">
        <v>10</v>
      </c>
      <c r="K7" s="10"/>
      <c r="L7" s="9" t="s">
        <v>2</v>
      </c>
    </row>
    <row r="8" spans="1:12" ht="15.75" customHeight="1">
      <c r="A8" s="2"/>
      <c r="B8" s="9" t="s">
        <v>11</v>
      </c>
      <c r="C8" s="10"/>
      <c r="D8" s="9" t="s">
        <v>2</v>
      </c>
      <c r="F8" s="9" t="s">
        <v>12</v>
      </c>
      <c r="G8" s="10"/>
      <c r="H8" s="9" t="s">
        <v>2</v>
      </c>
      <c r="J8" s="9" t="s">
        <v>13</v>
      </c>
      <c r="K8" s="9"/>
      <c r="L8" s="9" t="s">
        <v>14</v>
      </c>
    </row>
    <row r="9" spans="1:12" ht="15.75" customHeight="1">
      <c r="A9" s="2"/>
      <c r="B9" s="9" t="s">
        <v>15</v>
      </c>
      <c r="C9" s="10"/>
      <c r="D9" s="9" t="s">
        <v>2</v>
      </c>
      <c r="F9" s="9" t="s">
        <v>17</v>
      </c>
      <c r="G9" s="10"/>
      <c r="H9" s="9" t="s">
        <v>2</v>
      </c>
      <c r="J9" s="9" t="s">
        <v>18</v>
      </c>
      <c r="K9" s="9"/>
      <c r="L9" s="9" t="s">
        <v>19</v>
      </c>
    </row>
    <row r="10" spans="1:12" ht="15.75" customHeight="1">
      <c r="A10" s="2"/>
      <c r="B10" s="9" t="s">
        <v>20</v>
      </c>
      <c r="C10" s="10"/>
      <c r="D10" s="9" t="s">
        <v>2</v>
      </c>
      <c r="F10" s="9" t="s">
        <v>21</v>
      </c>
      <c r="G10" s="10"/>
      <c r="H10" s="9" t="s">
        <v>2</v>
      </c>
    </row>
    <row r="11" spans="1:12" ht="15.75" customHeight="1">
      <c r="A11" s="2"/>
      <c r="B11" s="9" t="s">
        <v>22</v>
      </c>
      <c r="C11" s="10"/>
      <c r="D11" s="9" t="s">
        <v>2</v>
      </c>
      <c r="F11" s="9" t="s">
        <v>23</v>
      </c>
      <c r="G11" s="10"/>
      <c r="H11" s="9" t="s">
        <v>2</v>
      </c>
      <c r="J11" s="6" t="s">
        <v>24</v>
      </c>
      <c r="K11" s="11"/>
      <c r="L11" s="12"/>
    </row>
    <row r="12" spans="1:12" ht="15.75" customHeight="1">
      <c r="A12" s="2"/>
      <c r="B12" s="9" t="s">
        <v>25</v>
      </c>
      <c r="C12" s="10"/>
      <c r="D12" s="9" t="s">
        <v>2</v>
      </c>
      <c r="J12" s="9" t="s">
        <v>26</v>
      </c>
      <c r="K12" s="13" t="s">
        <v>48</v>
      </c>
      <c r="L12" s="9" t="s">
        <v>19</v>
      </c>
    </row>
    <row r="13" spans="1:12" ht="15.75" customHeight="1">
      <c r="B13" s="9" t="s">
        <v>27</v>
      </c>
      <c r="C13" s="10"/>
      <c r="D13" s="9" t="s">
        <v>2</v>
      </c>
      <c r="F13" s="3" t="s">
        <v>28</v>
      </c>
      <c r="G13" s="4">
        <f>G18+G19+G20</f>
        <v>0</v>
      </c>
      <c r="H13" s="5" t="s">
        <v>2</v>
      </c>
      <c r="J13" s="9" t="s">
        <v>30</v>
      </c>
      <c r="K13" s="14" t="s">
        <v>48</v>
      </c>
      <c r="L13" s="9" t="s">
        <v>19</v>
      </c>
    </row>
    <row r="14" spans="1:12" ht="15.75" customHeight="1">
      <c r="B14" s="9" t="s">
        <v>31</v>
      </c>
      <c r="C14" s="10"/>
      <c r="D14" s="9" t="s">
        <v>2</v>
      </c>
      <c r="F14" s="9" t="s">
        <v>35</v>
      </c>
      <c r="G14" s="9"/>
      <c r="H14" s="9" t="s">
        <v>36</v>
      </c>
    </row>
    <row r="15" spans="1:12" ht="15.75" customHeight="1">
      <c r="B15" s="9" t="s">
        <v>33</v>
      </c>
      <c r="C15" s="10"/>
      <c r="D15" s="9" t="s">
        <v>2</v>
      </c>
      <c r="F15" s="9" t="s">
        <v>37</v>
      </c>
      <c r="G15" s="9"/>
      <c r="H15" s="9" t="s">
        <v>36</v>
      </c>
      <c r="J15" s="3" t="s">
        <v>34</v>
      </c>
      <c r="K15" s="15"/>
      <c r="L15" s="15"/>
    </row>
    <row r="16" spans="1:12" ht="15.75" customHeight="1">
      <c r="B16" s="9" t="s">
        <v>38</v>
      </c>
      <c r="C16" s="10"/>
      <c r="D16" s="9" t="s">
        <v>2</v>
      </c>
      <c r="F16" s="9" t="s">
        <v>39</v>
      </c>
      <c r="G16" s="9">
        <f>G14-G15</f>
        <v>0</v>
      </c>
      <c r="H16" s="9" t="s">
        <v>36</v>
      </c>
      <c r="J16" s="9" t="s">
        <v>40</v>
      </c>
      <c r="K16" s="16">
        <f>G5-G13</f>
        <v>0</v>
      </c>
      <c r="L16" s="9" t="s">
        <v>2</v>
      </c>
    </row>
    <row r="17" spans="2:8" ht="15.75" customHeight="1">
      <c r="B17" s="9" t="s">
        <v>41</v>
      </c>
      <c r="C17" s="10"/>
      <c r="D17" s="9" t="s">
        <v>2</v>
      </c>
      <c r="F17" s="9" t="s">
        <v>42</v>
      </c>
      <c r="G17" s="17" t="s">
        <v>48</v>
      </c>
      <c r="H17" s="9" t="s">
        <v>19</v>
      </c>
    </row>
    <row r="18" spans="2:8" ht="15.75" customHeight="1">
      <c r="B18" s="9" t="s">
        <v>43</v>
      </c>
      <c r="C18" s="10"/>
      <c r="D18" s="9" t="s">
        <v>2</v>
      </c>
      <c r="F18" s="9" t="s">
        <v>45</v>
      </c>
      <c r="G18" s="16">
        <v>0</v>
      </c>
      <c r="H18" s="9" t="s">
        <v>2</v>
      </c>
    </row>
    <row r="19" spans="2:8" ht="15.75" customHeight="1">
      <c r="B19" s="9" t="s">
        <v>44</v>
      </c>
      <c r="C19" s="10"/>
      <c r="D19" s="9" t="s">
        <v>2</v>
      </c>
      <c r="F19" s="9" t="s">
        <v>49</v>
      </c>
      <c r="G19" s="10"/>
      <c r="H19" s="9" t="s">
        <v>2</v>
      </c>
    </row>
    <row r="20" spans="2:8" ht="15.75" customHeight="1">
      <c r="B20" s="2"/>
      <c r="C20" s="19"/>
      <c r="D20" s="2"/>
      <c r="F20" s="9" t="s">
        <v>47</v>
      </c>
      <c r="G20" s="10"/>
      <c r="H20" s="9" t="s">
        <v>2</v>
      </c>
    </row>
  </sheetData>
  <phoneticPr fontId="6"/>
  <conditionalFormatting sqref="C6:C19">
    <cfRule type="containsBlanks" dxfId="4" priority="1">
      <formula>LEN(TRIM(C6))=0</formula>
    </cfRule>
  </conditionalFormatting>
  <conditionalFormatting sqref="G6:G11">
    <cfRule type="containsBlanks" dxfId="3" priority="2">
      <formula>LEN(TRIM(G6))=0</formula>
    </cfRule>
  </conditionalFormatting>
  <conditionalFormatting sqref="G14:G15">
    <cfRule type="containsBlanks" dxfId="2" priority="3">
      <formula>LEN(TRIM(G14))=0</formula>
    </cfRule>
  </conditionalFormatting>
  <conditionalFormatting sqref="K6:K9">
    <cfRule type="containsBlanks" dxfId="1" priority="4">
      <formula>LEN(TRIM(K6))=0</formula>
    </cfRule>
  </conditionalFormatting>
  <conditionalFormatting sqref="G19:G20">
    <cfRule type="containsBlanks" dxfId="0" priority="5">
      <formula>LEN(TRIM(G19))=0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サンプル例</vt:lpstr>
      <vt:lpstr>シミュレーション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 まゆみ</cp:lastModifiedBy>
  <dcterms:created xsi:type="dcterms:W3CDTF">2019-06-17T08:18:32Z</dcterms:created>
  <dcterms:modified xsi:type="dcterms:W3CDTF">2019-06-17T08:18:32Z</dcterms:modified>
</cp:coreProperties>
</file>